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 tabRatio="500"/>
  </bookViews>
  <sheets>
    <sheet name="Приложение 1" sheetId="1" r:id="rId1"/>
  </sheets>
  <definedNames>
    <definedName name="Excel_BuiltIn__FilterDatabase" localSheetId="0">'Приложение 1'!$A$24:$X$32</definedName>
    <definedName name="Excel_BuiltIn_Print_Area" localSheetId="0">'Приложение 1'!$A$5:$X$32</definedName>
    <definedName name="Z_08999AEA_4616_4548_BE4C_44868DD09080__wvu_FilterData" localSheetId="0">'Приложение 1'!$A$24:$X$32</definedName>
    <definedName name="Z_1C661667_680B_4F5C_8570_706E6C0C1874__wvu_FilterData" localSheetId="0">'Приложение 1'!$A$24:$X$32</definedName>
    <definedName name="Z_1F37E7DC_8CA9_4C96_AA2C_E9E4D16290F3__wvu_FilterData" localSheetId="0">'Приложение 1'!$A$24:$X$32</definedName>
    <definedName name="Z_22495D89_FC05_4726_9FC4_4D4DF5D2B099__wvu_FilterData" localSheetId="0">'Приложение 1'!$A$24:$X$32</definedName>
    <definedName name="Z_61721348_E38C_421D_9E78_42EDC22BE1DC__wvu_FilterData" localSheetId="0">'Приложение 1'!$A$24:$X$32</definedName>
    <definedName name="Z_62964947_0A23_4EE7_AFF3_BE53E094033C__wvu_FilterData" localSheetId="0">'Приложение 1'!$A$24:$X$32</definedName>
    <definedName name="Z_6902E152_B0B9_47F1_AC19_79B3ADF9B0C7__wvu_FilterData" localSheetId="0">'Приложение 1'!$A$24:$X$32</definedName>
    <definedName name="Z_700B5E53_B1D4_4347_8AB4_8BE42A5DAA1D__wvu_FilterData" localSheetId="0">'Приложение 1'!$A$24:$X$32</definedName>
    <definedName name="Z_700B5E53_B1D4_4347_8AB4_8BE42A5DAA1D__wvu_Rows" localSheetId="0">'Приложение 1'!$5:$15</definedName>
    <definedName name="Z_791B9FC1_4556_4D7E_B967_25DC578D2745__wvu_FilterData" localSheetId="0">'Приложение 1'!$A$24:$X$32</definedName>
    <definedName name="Z_791B9FC1_4556_4D7E_B967_25DC578D2745__wvu_PrintArea" localSheetId="0">'Приложение 1'!$A$5:$X$32</definedName>
    <definedName name="Z_791B9FC1_4556_4D7E_B967_25DC578D2745__wvu_PrintTitles" localSheetId="0">'Приложение 1'!$23:$23</definedName>
    <definedName name="Z_791B9FC1_4556_4D7E_B967_25DC578D2745__wvu_Rows" localSheetId="0">'Приложение 1'!$5:$15</definedName>
    <definedName name="Z_7957A70C_B67B_49FA_9F97_BCFA5270A4BA__wvu_FilterData" localSheetId="0">'Приложение 1'!$A$24:$X$32</definedName>
    <definedName name="Z_8E671C99_7283_4A18_9A98_941832E75524__wvu_Cols" localSheetId="0">#REF!</definedName>
    <definedName name="Z_8E671C99_7283_4A18_9A98_941832E75524__wvu_FilterData" localSheetId="0">'Приложение 1'!$A$24:$X$32</definedName>
    <definedName name="Z_8E671C99_7283_4A18_9A98_941832E75524__wvu_PrintArea" localSheetId="0">'Приложение 1'!$A$5:$X$32</definedName>
    <definedName name="Z_8E671C99_7283_4A18_9A98_941832E75524__wvu_PrintTitles" localSheetId="0">'Приложение 1'!$23:$23</definedName>
    <definedName name="Z_8E671C99_7283_4A18_9A98_941832E75524__wvu_Rows" localSheetId="0">'Приложение 1'!$5:$15</definedName>
    <definedName name="Z_962575FB_5068_40FB_B5B0_91C8183DAE57__wvu_FilterData" localSheetId="0">'Приложение 1'!$A$24:$X$32</definedName>
    <definedName name="Z_9CD3F3CB_8D8C_4911_936E_1F3C2F68A496__wvu_FilterData" localSheetId="0">'Приложение 1'!$A$24:$X$32</definedName>
    <definedName name="Z_9D40F8E5_6979_4E02_BC1F_84A847E3D4FB__wvu_Cols" localSheetId="0">#REF!</definedName>
    <definedName name="Z_9D40F8E5_6979_4E02_BC1F_84A847E3D4FB__wvu_FilterData" localSheetId="0">'Приложение 1'!$A$24:$X$32</definedName>
    <definedName name="Z_9D40F8E5_6979_4E02_BC1F_84A847E3D4FB__wvu_PrintArea" localSheetId="0">'Приложение 1'!$A$5:$X$32</definedName>
    <definedName name="Z_9D40F8E5_6979_4E02_BC1F_84A847E3D4FB__wvu_Rows" localSheetId="0">'Приложение 1'!$5:$21</definedName>
    <definedName name="Z_A809D36D_1E22_4AB0_9755_C0D80628305A__wvu_FilterData" localSheetId="0">'Приложение 1'!$A$24:$X$32</definedName>
    <definedName name="Z_B631C1CB_1A1B_49CE_AF4E_0902D7168337__wvu_FilterData" localSheetId="0">'Приложение 1'!$A$24:$X$32</definedName>
    <definedName name="Z_B69F7858_A2BA_4084_B746_0B93FB63E88F__wvu_FilterData" localSheetId="0">'Приложение 1'!$A$24:$X$32</definedName>
    <definedName name="Z_D21C8B01_D288_4524_946D_8270F5D3F89E__wvu_FilterData" localSheetId="0">'Приложение 1'!$A$24:$X$32</definedName>
    <definedName name="Z_DAFCFEFC_6F89_4F5F_901C_C5CCB5C9831D__wvu_FilterData" localSheetId="0">'Приложение 1'!$A$24:$X$32</definedName>
    <definedName name="Z_E27E2E3F_63D5_47EC_BFC0_476F96347165__wvu_FilterData" localSheetId="0">'Приложение 1'!$A$24:$X$32</definedName>
    <definedName name="Z_E38A8537_B0A0_4F5A_B9C8_70BDF280E4D1__wvu_FilterData" localSheetId="0">'Приложение 1'!$A$24:$X$32</definedName>
    <definedName name="Z_E5112BD0_149A_4CA1_B44F_3DCB197DB42E__wvu_FilterData" localSheetId="0">'Приложение 1'!$A$24:$X$32</definedName>
    <definedName name="Z_F0D58DF3_0C84_452C_949A_8DA5331A0EEC__wvu_FilterData" localSheetId="0">'Приложение 1'!$A$24:$X$32</definedName>
    <definedName name="_xlnm.Print_Titles" localSheetId="0">'Приложение 1'!$21:$24</definedName>
    <definedName name="_xlnm.Print_Area" localSheetId="0">'Приложение 1'!$A$1:$X$76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2" i="1" l="1"/>
  <c r="R46" i="1"/>
  <c r="S46" i="1" l="1"/>
  <c r="S30" i="1" l="1"/>
  <c r="S45" i="1" l="1"/>
  <c r="S37" i="1" s="1"/>
  <c r="S25" i="1" l="1"/>
  <c r="S29" i="1"/>
  <c r="T45" i="1" l="1"/>
  <c r="U45" i="1"/>
  <c r="U37" i="1" s="1"/>
  <c r="V45" i="1"/>
  <c r="V37" i="1" s="1"/>
  <c r="W45" i="1"/>
  <c r="W37" i="1" s="1"/>
  <c r="X45" i="1"/>
  <c r="X37" i="1" s="1"/>
  <c r="R30" i="1"/>
  <c r="T30" i="1"/>
  <c r="U30" i="1"/>
  <c r="V30" i="1"/>
  <c r="W30" i="1"/>
  <c r="W29" i="1" s="1"/>
  <c r="X30" i="1"/>
  <c r="X25" i="1" s="1"/>
  <c r="X29" i="1" l="1"/>
  <c r="V25" i="1"/>
  <c r="V29" i="1"/>
  <c r="W25" i="1"/>
  <c r="T37" i="1"/>
  <c r="U25" i="1"/>
  <c r="U29" i="1"/>
  <c r="R56" i="1"/>
  <c r="T29" i="1" l="1"/>
  <c r="T25" i="1"/>
  <c r="R45" i="1"/>
  <c r="R37" i="1" s="1"/>
  <c r="R25" i="1" l="1"/>
  <c r="R29" i="1"/>
</calcChain>
</file>

<file path=xl/sharedStrings.xml><?xml version="1.0" encoding="utf-8"?>
<sst xmlns="http://schemas.openxmlformats.org/spreadsheetml/2006/main" count="179" uniqueCount="84">
  <si>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</si>
  <si>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</si>
  <si>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</si>
  <si>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</si>
  <si>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</si>
  <si>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</si>
  <si>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</si>
  <si>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</si>
  <si>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</si>
  <si>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</si>
  <si>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</si>
  <si>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</si>
  <si>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</si>
  <si>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</si>
  <si>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</si>
  <si>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</si>
  <si>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</si>
  <si>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</si>
  <si>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Ответственный исполнитель муниципальной программы города Твери Муниципальное казенное учреждение «Управление информационными ресурсами»</t>
  </si>
  <si>
    <t>тыс. руб.</t>
  </si>
  <si>
    <t>11 4 01 99999</t>
  </si>
  <si>
    <t>11 4 01 00000</t>
  </si>
  <si>
    <t>11 4 02 00000</t>
  </si>
  <si>
    <t>11 4 02 99999</t>
  </si>
  <si>
    <t>Параметр 1 «Количество справочно-правовых систем, доступных структурным подразделениям»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</si>
  <si>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</si>
  <si>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</si>
  <si>
    <t>Параметр 2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</si>
  <si>
    <t>Параметр 3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</si>
  <si>
    <t>Параметр 4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</si>
  <si>
    <t>Параметр 5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</si>
  <si>
    <t>Параметр 6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</si>
  <si>
    <t>Параметр 7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</si>
  <si>
    <t>Параметр 8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</si>
  <si>
    <t>Параметр 9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</si>
  <si>
    <t>Параметр 10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</si>
  <si>
    <t>Параметр 11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</si>
  <si>
    <t>Параметр 12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</si>
  <si>
    <t>Параметр 13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</si>
  <si>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</si>
  <si>
    <t>%</t>
  </si>
  <si>
    <t>тыс.руб.</t>
  </si>
  <si>
    <t>чел.</t>
  </si>
  <si>
    <t>11 4 00 00000</t>
  </si>
  <si>
    <t>01</t>
  </si>
  <si>
    <t>02</t>
  </si>
  <si>
    <t>03</t>
  </si>
  <si>
    <t>00000</t>
  </si>
  <si>
    <t>00 0 00 00000</t>
  </si>
  <si>
    <t>-</t>
  </si>
  <si>
    <r>
      <rPr>
        <b/>
        <sz val="16"/>
        <rFont val="Times New Roman"/>
        <family val="1"/>
        <charset val="204"/>
      </rPr>
      <t>Цель</t>
    </r>
    <r>
      <rPr>
        <sz val="16"/>
        <rFont val="Times New Roman"/>
        <family val="1"/>
        <charset val="1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</si>
  <si>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</si>
  <si>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6"/>
        <rFont val="Times New Roman"/>
        <family val="1"/>
        <charset val="204"/>
      </rPr>
      <t>Мероприятие 1.01</t>
    </r>
    <r>
      <rPr>
        <sz val="16"/>
        <rFont val="Times New Roman"/>
        <family val="1"/>
        <charset val="1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</si>
  <si>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1"/>
      </rPr>
      <t>«Доля структурных подразделений, работающих в АС «Бюджет» и «Удаленное рабочее место»</t>
    </r>
  </si>
  <si>
    <r>
      <rPr>
        <b/>
        <sz val="16"/>
        <rFont val="Times New Roman"/>
        <family val="1"/>
        <charset val="204"/>
      </rPr>
      <t>Мероприятие 1.2</t>
    </r>
    <r>
      <rPr>
        <sz val="16"/>
        <rFont val="Times New Roman"/>
        <family val="1"/>
        <charset val="1"/>
      </rPr>
      <t xml:space="preserve">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</si>
  <si>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1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</si>
  <si>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6"/>
        <rFont val="Times New Roman"/>
        <family val="1"/>
        <charset val="204"/>
      </rPr>
      <t>Мероприятие 2.2</t>
    </r>
    <r>
      <rPr>
        <sz val="16"/>
        <rFont val="Times New Roman"/>
        <family val="1"/>
        <charset val="1"/>
      </rPr>
      <t xml:space="preserve"> «Обеспечение доступа структурных подразделений Администрации города Твери к актуальным версиям справочно-правовых систем (СПС)»</t>
    </r>
  </si>
  <si>
    <t>Финансовый год, пред-шествующий году начала реализации муниципальной программы, 
2025 год</t>
  </si>
  <si>
    <t xml:space="preserve">к муниципальной программе города Твери </t>
  </si>
  <si>
    <t>«Развитие информационных ресурсов города Твери»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</si>
  <si>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«Развитие информационных ресурсов города Твери».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</si>
  <si>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</si>
  <si>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</si>
  <si>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</si>
  <si>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r>
      <rPr>
        <b/>
        <sz val="16"/>
        <rFont val="Times New Roman"/>
        <family val="1"/>
        <charset val="204"/>
      </rPr>
      <t xml:space="preserve">Мероприятие 2.5 </t>
    </r>
    <r>
      <rPr>
        <sz val="16"/>
        <rFont val="Times New Roman"/>
        <family val="1"/>
        <charset val="1"/>
      </rPr>
      <t xml:space="preserve"> 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</si>
  <si>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1 </t>
    </r>
    <r>
      <rPr>
        <sz val="16"/>
        <rFont val="Times New Roman"/>
        <family val="1"/>
        <charset val="204"/>
      </rPr>
      <t xml:space="preserve">«Повышение эффективности работы структурных подразделений органов местного самоуправления за счет внедрения и развития информационных систем» </t>
    </r>
  </si>
  <si>
    <r>
      <rPr>
        <b/>
        <sz val="16"/>
        <rFont val="Times New Roman"/>
        <family val="1"/>
        <charset val="204"/>
      </rPr>
      <t>Мероприятие 2.1</t>
    </r>
    <r>
      <rPr>
        <sz val="16"/>
        <rFont val="Times New Roman"/>
        <family val="1"/>
        <charset val="204"/>
      </rPr>
      <t xml:space="preserve"> «Обеспечение защиты персональных данных в информационных системах Администрации города Твери»</t>
    </r>
  </si>
  <si>
    <t>7. СЭД - система электронного документа оборота</t>
  </si>
  <si>
    <t>8. ПОС - платформа обратной связи портала gosuslugi.ru</t>
  </si>
  <si>
    <r>
      <t>Задача 2</t>
    </r>
    <r>
      <rPr>
        <sz val="16"/>
        <rFont val="Times New Roman"/>
        <family val="1"/>
        <charset val="204"/>
      </rPr>
      <t xml:space="preserve"> 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Твери, в том числе обеспечение защищенным доступом к информационным базам данных»</t>
    </r>
  </si>
  <si>
    <r>
      <rPr>
        <b/>
        <sz val="16"/>
        <rFont val="Times New Roman"/>
        <family val="1"/>
        <charset val="204"/>
      </rPr>
      <t xml:space="preserve">Мероприятие 2.3 </t>
    </r>
    <r>
      <rPr>
        <sz val="16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</si>
  <si>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«Доля рабочих мест в локально-вычислительной сети органов местного самоуправления, на которых обеспечена безопасность информации, в том числе при обработке персональных данных»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</si>
  <si>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1"/>
      </rPr>
      <t xml:space="preserve"> «Количество структурных подразделений органов самоуправления и подведомственных муниципальных учреждений, работающих в АИС «Муниципальный заказ» (АИС «МЗ»)»</t>
    </r>
  </si>
  <si>
    <r>
      <rPr>
        <b/>
        <sz val="16"/>
        <rFont val="Times New Roman"/>
        <family val="1"/>
        <charset val="204"/>
      </rPr>
      <t xml:space="preserve">Мероприятие 2.4 </t>
    </r>
    <r>
      <rPr>
        <sz val="16"/>
        <rFont val="Times New Roman"/>
        <family val="1"/>
        <charset val="204"/>
      </rPr>
      <t>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</si>
  <si>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t>04</t>
  </si>
  <si>
    <t>05</t>
  </si>
  <si>
    <t xml:space="preserve">единица 
</t>
  </si>
  <si>
    <t xml:space="preserve">единица </t>
  </si>
  <si>
    <t xml:space="preserve">Приложение </t>
  </si>
  <si>
    <r>
      <rPr>
        <b/>
        <sz val="16"/>
        <rFont val="Times New Roman"/>
        <family val="1"/>
        <charset val="204"/>
      </rPr>
      <t>Показатель 2</t>
    </r>
    <r>
      <rPr>
        <sz val="16"/>
        <rFont val="Times New Roman"/>
        <family val="1"/>
        <charset val="1"/>
      </rPr>
      <t xml:space="preserve"> «Количество обработанных обращений граждан, направленных в Администрацию города Твери и структурные подразделения на ПОС»</t>
    </r>
  </si>
  <si>
    <t>6. Параметр мероприятия  (результата) – показатель мероприятия структурного элемента муниципальной программы.</t>
  </si>
  <si>
    <t xml:space="preserve">Комплекс процессных мероприятий «Развитие информационных ресурсов города Твери» </t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</si>
  <si>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</t>
    </r>
    <r>
      <rPr>
        <sz val="16"/>
        <rFont val="Times New Roman"/>
        <family val="1"/>
        <charset val="204"/>
      </rPr>
      <t>Доля документов в СЭД LanDocs</t>
    </r>
    <r>
      <rPr>
        <sz val="16"/>
        <rFont val="Times New Roman"/>
        <family val="1"/>
        <charset val="1"/>
      </rPr>
      <t xml:space="preserve">, подписанных </t>
    </r>
    <r>
      <rPr>
        <sz val="16"/>
        <rFont val="Times New Roman"/>
        <family val="1"/>
        <charset val="204"/>
      </rPr>
      <t>электронной подписью, в общем числе документов в СЭД LanDocs</t>
    </r>
    <r>
      <rPr>
        <sz val="16"/>
        <rFont val="Times New Roman"/>
        <family val="1"/>
        <charset val="1"/>
      </rPr>
      <t>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</si>
  <si>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пользователей, работающих в СЭД LanDocs в Администрации города Твери»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</si>
</sst>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"/>
  </numFmts>
  <fonts count="11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9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/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2" fontId="4" fillId="0" borderId="0" xfId="0" applyNumberFormat="1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2" fontId="1" fillId="0" borderId="0" xfId="0" applyNumberFormat="1" applyFont="1" applyFill="1" applyAlignment="1" applyProtection="1">
      <alignment horizontal="right"/>
      <protection locked="0"/>
    </xf>
    <xf numFmtId="2" fontId="1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justify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0" fontId="9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 applyProtection="1">
      <protection locked="0"/>
    </xf>
    <xf numFmtId="0" fontId="10" fillId="0" borderId="0" xfId="0" applyFont="1" applyFill="1" applyAlignme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3" fontId="2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Protection="1">
      <protection locked="0"/>
    </xf>
    <xf numFmtId="0" fontId="10" fillId="0" borderId="0" xfId="0" applyFont="1" applyFill="1"/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77"/>
  <sheetViews>
    <sheetView tabSelected="1" view="pageBreakPreview" topLeftCell="C64" zoomScale="55" zoomScaleNormal="55" zoomScaleSheetLayoutView="55" zoomScalePageLayoutView="70" workbookViewId="0">
      <selection activeCell="Y23" sqref="Y23"/>
    </sheetView>
  </sheetViews>
  <sheetFormatPr defaultColWidth="9.109375" defaultRowHeight="21" x14ac:dyDescent="0.4"/>
  <cols>
    <col min="1" max="1" width="5.44140625" style="16" customWidth="1"/>
    <col min="2" max="2" width="7.5546875" style="16" customWidth="1"/>
    <col min="3" max="3" width="14.88671875" style="16" customWidth="1"/>
    <col min="4" max="4" width="14.109375" style="16" customWidth="1"/>
    <col min="5" max="6" width="14.88671875" style="16" customWidth="1"/>
    <col min="7" max="7" width="23.109375" style="16" customWidth="1"/>
    <col min="8" max="10" width="6.44140625" style="16" customWidth="1"/>
    <col min="11" max="11" width="6.88671875" style="16" customWidth="1"/>
    <col min="12" max="13" width="8.6640625" style="16" customWidth="1"/>
    <col min="14" max="14" width="22.5546875" style="16" customWidth="1"/>
    <col min="15" max="15" width="11.6640625" style="16" customWidth="1"/>
    <col min="16" max="16" width="90.88671875" style="4" customWidth="1"/>
    <col min="17" max="17" width="26.33203125" style="4" customWidth="1"/>
    <col min="18" max="18" width="23.33203125" style="4" customWidth="1"/>
    <col min="19" max="19" width="16.6640625" style="4" customWidth="1"/>
    <col min="20" max="21" width="15.109375" style="4" customWidth="1"/>
    <col min="22" max="22" width="14.5546875" style="4" customWidth="1"/>
    <col min="23" max="23" width="15" style="4" customWidth="1"/>
    <col min="24" max="24" width="15.109375" style="20" customWidth="1"/>
    <col min="25" max="25" width="15.88671875" style="4" bestFit="1" customWidth="1"/>
    <col min="26" max="978" width="9.109375" style="4"/>
    <col min="979" max="16384" width="9.109375" style="5"/>
  </cols>
  <sheetData>
    <row r="1" spans="1:24" ht="28.2" x14ac:dyDescent="0.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3"/>
      <c r="Q1" s="55"/>
      <c r="R1" s="55"/>
      <c r="S1" s="55"/>
      <c r="T1" s="55"/>
      <c r="U1" s="55"/>
      <c r="V1" s="55"/>
      <c r="W1" s="55"/>
      <c r="X1" s="55"/>
    </row>
    <row r="2" spans="1:24" ht="28.2" x14ac:dyDescent="0.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3"/>
      <c r="Q2" s="43"/>
      <c r="R2" s="43"/>
      <c r="S2" s="44"/>
      <c r="T2" s="43"/>
      <c r="U2" s="43"/>
      <c r="V2" s="43"/>
      <c r="W2" s="54" t="s">
        <v>78</v>
      </c>
      <c r="X2" s="54"/>
    </row>
    <row r="3" spans="1:24" ht="28.2" x14ac:dyDescent="0.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"/>
      <c r="Q3" s="55" t="s">
        <v>58</v>
      </c>
      <c r="R3" s="55"/>
      <c r="S3" s="55"/>
      <c r="T3" s="55"/>
      <c r="U3" s="55"/>
      <c r="V3" s="55"/>
      <c r="W3" s="55"/>
      <c r="X3" s="55"/>
    </row>
    <row r="4" spans="1:24" ht="28.2" x14ac:dyDescent="0.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3"/>
      <c r="Q4" s="55" t="s">
        <v>59</v>
      </c>
      <c r="R4" s="55"/>
      <c r="S4" s="55"/>
      <c r="T4" s="55"/>
      <c r="U4" s="55"/>
      <c r="V4" s="55"/>
      <c r="W4" s="55"/>
      <c r="X4" s="55"/>
    </row>
    <row r="5" spans="1:24" s="9" customFormat="1" ht="28.2" x14ac:dyDescent="0.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6"/>
      <c r="Q5" s="3"/>
      <c r="R5" s="3"/>
      <c r="S5" s="3"/>
      <c r="T5" s="7"/>
      <c r="U5" s="7"/>
      <c r="V5" s="7"/>
      <c r="W5" s="7"/>
      <c r="X5" s="8"/>
    </row>
    <row r="6" spans="1:24" s="10" customFormat="1" ht="28.2" x14ac:dyDescent="0.4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s="10" customFormat="1" ht="28.5" customHeight="1" x14ac:dyDescent="0.4">
      <c r="A7" s="57" t="s">
        <v>59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s="10" customFormat="1" ht="20.25" customHeight="1" x14ac:dyDescent="0.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1"/>
      <c r="T8" s="11"/>
      <c r="U8" s="11"/>
      <c r="V8" s="11"/>
      <c r="W8" s="11"/>
      <c r="X8" s="11"/>
    </row>
    <row r="9" spans="1:24" s="10" customFormat="1" ht="44.25" customHeight="1" x14ac:dyDescent="0.4">
      <c r="A9" s="57" t="s">
        <v>18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 s="10" customFormat="1" ht="18.75" customHeight="1" x14ac:dyDescent="0.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s="9" customFormat="1" ht="27" customHeight="1" x14ac:dyDescent="0.5">
      <c r="A11" s="22"/>
      <c r="B11" s="67" t="s">
        <v>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23"/>
      <c r="N11" s="23"/>
      <c r="O11" s="2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9" customFormat="1" ht="26.25" customHeight="1" x14ac:dyDescent="0.5">
      <c r="A12" s="22"/>
      <c r="B12" s="62" t="s">
        <v>60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1:24" s="9" customFormat="1" ht="31.5" customHeight="1" x14ac:dyDescent="0.5">
      <c r="A13" s="22"/>
      <c r="B13" s="62" t="s">
        <v>10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s="9" customFormat="1" ht="26.25" customHeight="1" x14ac:dyDescent="0.5">
      <c r="A14" s="22"/>
      <c r="B14" s="62" t="s">
        <v>61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4" s="9" customFormat="1" ht="26.25" customHeight="1" x14ac:dyDescent="0.5">
      <c r="A15" s="22"/>
      <c r="B15" s="62" t="s">
        <v>62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s="9" customFormat="1" ht="26.25" customHeight="1" x14ac:dyDescent="0.5">
      <c r="A16" s="22"/>
      <c r="B16" s="62" t="s">
        <v>63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978" s="9" customFormat="1" ht="26.25" customHeight="1" x14ac:dyDescent="0.5">
      <c r="A17" s="22"/>
      <c r="B17" s="62" t="s">
        <v>80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spans="1:978" s="9" customFormat="1" ht="26.25" customHeight="1" x14ac:dyDescent="0.5">
      <c r="A18" s="22"/>
      <c r="B18" s="66" t="s">
        <v>67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978" s="9" customFormat="1" ht="26.25" customHeight="1" x14ac:dyDescent="0.5">
      <c r="A19" s="22"/>
      <c r="B19" s="66" t="s">
        <v>68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1" spans="1:978" s="14" customFormat="1" ht="40.950000000000003" customHeight="1" x14ac:dyDescent="0.3">
      <c r="A21" s="61" t="s">
        <v>1</v>
      </c>
      <c r="B21" s="61"/>
      <c r="C21" s="61"/>
      <c r="D21" s="61"/>
      <c r="E21" s="61"/>
      <c r="F21" s="61"/>
      <c r="G21" s="61"/>
      <c r="H21" s="61"/>
      <c r="I21" s="61"/>
      <c r="J21" s="61"/>
      <c r="K21" s="59" t="s">
        <v>2</v>
      </c>
      <c r="L21" s="59"/>
      <c r="M21" s="59"/>
      <c r="N21" s="59"/>
      <c r="O21" s="59" t="s">
        <v>3</v>
      </c>
      <c r="P21" s="59" t="s">
        <v>12</v>
      </c>
      <c r="Q21" s="59" t="s">
        <v>8</v>
      </c>
      <c r="R21" s="59" t="s">
        <v>57</v>
      </c>
      <c r="S21" s="59" t="s">
        <v>13</v>
      </c>
      <c r="T21" s="59"/>
      <c r="U21" s="59"/>
      <c r="V21" s="59"/>
      <c r="W21" s="59"/>
      <c r="X21" s="59"/>
    </row>
    <row r="22" spans="1:978" s="14" customFormat="1" ht="50.4" customHeight="1" x14ac:dyDescent="0.3">
      <c r="A22" s="60" t="s">
        <v>15</v>
      </c>
      <c r="B22" s="59"/>
      <c r="C22" s="59" t="s">
        <v>6</v>
      </c>
      <c r="D22" s="59" t="s">
        <v>7</v>
      </c>
      <c r="E22" s="59" t="s">
        <v>16</v>
      </c>
      <c r="F22" s="59"/>
      <c r="G22" s="59" t="s">
        <v>17</v>
      </c>
      <c r="H22" s="59" t="s">
        <v>4</v>
      </c>
      <c r="I22" s="59"/>
      <c r="J22" s="59"/>
      <c r="K22" s="59" t="s">
        <v>11</v>
      </c>
      <c r="L22" s="59"/>
      <c r="M22" s="59"/>
      <c r="N22" s="59" t="s">
        <v>5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978" s="14" customFormat="1" ht="122.25" customHeight="1" x14ac:dyDescent="0.3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15">
        <v>2026</v>
      </c>
      <c r="T23" s="15">
        <v>2027</v>
      </c>
      <c r="U23" s="15">
        <v>2028</v>
      </c>
      <c r="V23" s="15">
        <v>2029</v>
      </c>
      <c r="W23" s="15">
        <v>2030</v>
      </c>
      <c r="X23" s="15">
        <v>2031</v>
      </c>
    </row>
    <row r="24" spans="1:978" s="16" customFormat="1" ht="24.45" customHeight="1" x14ac:dyDescent="0.4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5">
        <v>9</v>
      </c>
      <c r="J24" s="15">
        <v>10</v>
      </c>
      <c r="K24" s="15">
        <v>11</v>
      </c>
      <c r="L24" s="15">
        <v>12</v>
      </c>
      <c r="M24" s="15">
        <v>13</v>
      </c>
      <c r="N24" s="15">
        <v>14</v>
      </c>
      <c r="O24" s="15">
        <v>15</v>
      </c>
      <c r="P24" s="15">
        <v>16</v>
      </c>
      <c r="Q24" s="15">
        <v>17</v>
      </c>
      <c r="R24" s="15">
        <v>18</v>
      </c>
      <c r="S24" s="15">
        <v>19</v>
      </c>
      <c r="T24" s="15">
        <v>20</v>
      </c>
      <c r="U24" s="15">
        <v>21</v>
      </c>
      <c r="V24" s="15">
        <v>22</v>
      </c>
      <c r="W24" s="15">
        <v>23</v>
      </c>
      <c r="X24" s="15">
        <v>24</v>
      </c>
    </row>
    <row r="25" spans="1:978" s="14" customFormat="1" ht="39.75" customHeight="1" x14ac:dyDescent="0.3">
      <c r="A25" s="17">
        <v>1</v>
      </c>
      <c r="B25" s="17">
        <v>1</v>
      </c>
      <c r="C25" s="17">
        <v>0</v>
      </c>
      <c r="D25" s="17">
        <v>0</v>
      </c>
      <c r="E25" s="17">
        <v>0</v>
      </c>
      <c r="F25" s="17">
        <v>0</v>
      </c>
      <c r="G25" s="26" t="s">
        <v>47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2</v>
      </c>
      <c r="N25" s="17" t="s">
        <v>48</v>
      </c>
      <c r="O25" s="17" t="s">
        <v>49</v>
      </c>
      <c r="P25" s="31" t="s">
        <v>14</v>
      </c>
      <c r="Q25" s="32" t="s">
        <v>19</v>
      </c>
      <c r="R25" s="33">
        <f>SUM(R30,R37)</f>
        <v>38926.300000000003</v>
      </c>
      <c r="S25" s="33">
        <f>S30+S37</f>
        <v>39309.699999999997</v>
      </c>
      <c r="T25" s="33">
        <f t="shared" ref="T25:X25" si="0">SUM(T30,T37)</f>
        <v>34000</v>
      </c>
      <c r="U25" s="33">
        <f t="shared" si="0"/>
        <v>34000</v>
      </c>
      <c r="V25" s="33">
        <f t="shared" si="0"/>
        <v>34000</v>
      </c>
      <c r="W25" s="33">
        <f t="shared" si="0"/>
        <v>34000</v>
      </c>
      <c r="X25" s="33">
        <f t="shared" si="0"/>
        <v>34000</v>
      </c>
      <c r="Y25" s="50"/>
    </row>
    <row r="26" spans="1:978" s="14" customFormat="1" ht="85.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46" t="s">
        <v>50</v>
      </c>
      <c r="Q26" s="18"/>
      <c r="R26" s="18"/>
      <c r="S26" s="18"/>
      <c r="T26" s="18"/>
      <c r="U26" s="18"/>
      <c r="V26" s="18"/>
      <c r="W26" s="18"/>
      <c r="X26" s="18"/>
      <c r="Y26" s="50"/>
    </row>
    <row r="27" spans="1:978" s="14" customFormat="1" ht="46.5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4" t="s">
        <v>82</v>
      </c>
      <c r="Q27" s="40" t="s">
        <v>40</v>
      </c>
      <c r="R27" s="51">
        <v>5</v>
      </c>
      <c r="S27" s="51">
        <v>20</v>
      </c>
      <c r="T27" s="51">
        <v>25</v>
      </c>
      <c r="U27" s="51">
        <v>30</v>
      </c>
      <c r="V27" s="51">
        <v>35</v>
      </c>
      <c r="W27" s="51">
        <v>40</v>
      </c>
      <c r="X27" s="51">
        <v>45</v>
      </c>
      <c r="Y27" s="50"/>
    </row>
    <row r="28" spans="1:978" s="14" customFormat="1" ht="66.75" customHeight="1" x14ac:dyDescent="0.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4" t="s">
        <v>79</v>
      </c>
      <c r="Q28" s="52" t="s">
        <v>76</v>
      </c>
      <c r="R28" s="53">
        <v>7900</v>
      </c>
      <c r="S28" s="53">
        <v>8300</v>
      </c>
      <c r="T28" s="53">
        <v>8500</v>
      </c>
      <c r="U28" s="53">
        <v>8700</v>
      </c>
      <c r="V28" s="53">
        <v>8900</v>
      </c>
      <c r="W28" s="53">
        <v>9000</v>
      </c>
      <c r="X28" s="53">
        <v>9100</v>
      </c>
      <c r="Y28" s="50"/>
    </row>
    <row r="29" spans="1:978" s="25" customFormat="1" ht="42.75" customHeight="1" x14ac:dyDescent="0.3">
      <c r="A29" s="24">
        <v>1</v>
      </c>
      <c r="B29" s="24">
        <v>1</v>
      </c>
      <c r="C29" s="24">
        <v>0</v>
      </c>
      <c r="D29" s="24">
        <v>4</v>
      </c>
      <c r="E29" s="24"/>
      <c r="F29" s="24"/>
      <c r="G29" s="24"/>
      <c r="H29" s="24"/>
      <c r="I29" s="24"/>
      <c r="J29" s="24"/>
      <c r="K29" s="24">
        <v>0</v>
      </c>
      <c r="L29" s="24">
        <v>0</v>
      </c>
      <c r="M29" s="24">
        <v>2</v>
      </c>
      <c r="N29" s="24" t="s">
        <v>43</v>
      </c>
      <c r="O29" s="24" t="s">
        <v>49</v>
      </c>
      <c r="P29" s="38" t="s">
        <v>81</v>
      </c>
      <c r="Q29" s="41" t="s">
        <v>19</v>
      </c>
      <c r="R29" s="42">
        <f>SUM(R30,R37)</f>
        <v>38926.300000000003</v>
      </c>
      <c r="S29" s="42">
        <f>SUM(S30,S37)</f>
        <v>39309.699999999997</v>
      </c>
      <c r="T29" s="42">
        <f t="shared" ref="T29:X29" si="1">SUM(T30,T37)</f>
        <v>34000</v>
      </c>
      <c r="U29" s="42">
        <f t="shared" si="1"/>
        <v>34000</v>
      </c>
      <c r="V29" s="42">
        <f t="shared" si="1"/>
        <v>34000</v>
      </c>
      <c r="W29" s="42">
        <f t="shared" si="1"/>
        <v>34000</v>
      </c>
      <c r="X29" s="42">
        <f t="shared" si="1"/>
        <v>34000</v>
      </c>
      <c r="Y29" s="50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</row>
    <row r="30" spans="1:978" s="14" customFormat="1" ht="66" customHeight="1" x14ac:dyDescent="0.3">
      <c r="A30" s="17">
        <v>1</v>
      </c>
      <c r="B30" s="17">
        <v>1</v>
      </c>
      <c r="C30" s="17">
        <v>0</v>
      </c>
      <c r="D30" s="17">
        <v>4</v>
      </c>
      <c r="E30" s="17">
        <v>0</v>
      </c>
      <c r="F30" s="17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 t="s">
        <v>21</v>
      </c>
      <c r="O30" s="17" t="s">
        <v>49</v>
      </c>
      <c r="P30" s="39" t="s">
        <v>65</v>
      </c>
      <c r="Q30" s="29" t="s">
        <v>41</v>
      </c>
      <c r="R30" s="30">
        <f t="shared" ref="R30:X30" si="2">R32+R35</f>
        <v>10896.3</v>
      </c>
      <c r="S30" s="30">
        <f>S32+S35</f>
        <v>14393.2</v>
      </c>
      <c r="T30" s="30">
        <f t="shared" si="2"/>
        <v>14972.8</v>
      </c>
      <c r="U30" s="30">
        <f t="shared" si="2"/>
        <v>14972.8</v>
      </c>
      <c r="V30" s="30">
        <f t="shared" si="2"/>
        <v>10896.3</v>
      </c>
      <c r="W30" s="30">
        <f t="shared" si="2"/>
        <v>10896.3</v>
      </c>
      <c r="X30" s="30">
        <f t="shared" si="2"/>
        <v>10896.3</v>
      </c>
      <c r="Y30" s="50"/>
    </row>
    <row r="31" spans="1:978" s="14" customFormat="1" ht="46.5" customHeigh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34" t="s">
        <v>51</v>
      </c>
      <c r="Q31" s="49" t="s">
        <v>77</v>
      </c>
      <c r="R31" s="1">
        <v>15</v>
      </c>
      <c r="S31" s="1">
        <v>16</v>
      </c>
      <c r="T31" s="1">
        <v>17</v>
      </c>
      <c r="U31" s="1">
        <v>17</v>
      </c>
      <c r="V31" s="1">
        <v>18</v>
      </c>
      <c r="W31" s="1">
        <v>18</v>
      </c>
      <c r="X31" s="1">
        <v>19</v>
      </c>
      <c r="Y31" s="50"/>
    </row>
    <row r="32" spans="1:978" s="14" customFormat="1" ht="65.25" customHeight="1" x14ac:dyDescent="0.3">
      <c r="A32" s="17">
        <v>1</v>
      </c>
      <c r="B32" s="17">
        <v>1</v>
      </c>
      <c r="C32" s="17">
        <v>0</v>
      </c>
      <c r="D32" s="17">
        <v>4</v>
      </c>
      <c r="E32" s="17">
        <v>0</v>
      </c>
      <c r="F32" s="17">
        <v>1</v>
      </c>
      <c r="G32" s="17">
        <v>99999</v>
      </c>
      <c r="H32" s="17">
        <v>11</v>
      </c>
      <c r="I32" s="26" t="s">
        <v>44</v>
      </c>
      <c r="J32" s="26" t="s">
        <v>44</v>
      </c>
      <c r="K32" s="17">
        <v>0</v>
      </c>
      <c r="L32" s="17">
        <v>0</v>
      </c>
      <c r="M32" s="17">
        <v>2</v>
      </c>
      <c r="N32" s="17" t="s">
        <v>20</v>
      </c>
      <c r="O32" s="17"/>
      <c r="P32" s="35" t="s">
        <v>52</v>
      </c>
      <c r="Q32" s="27" t="s">
        <v>41</v>
      </c>
      <c r="R32" s="28">
        <v>6697.6</v>
      </c>
      <c r="S32" s="28">
        <v>9684</v>
      </c>
      <c r="T32" s="28">
        <v>9684</v>
      </c>
      <c r="U32" s="28">
        <v>9684</v>
      </c>
      <c r="V32" s="28">
        <v>6697.6</v>
      </c>
      <c r="W32" s="28">
        <v>6697.6</v>
      </c>
      <c r="X32" s="28">
        <v>6697.6</v>
      </c>
      <c r="Y32" s="50"/>
    </row>
    <row r="33" spans="1:25" s="14" customFormat="1" ht="42.75" customHeigh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34" t="s">
        <v>83</v>
      </c>
      <c r="Q33" s="2" t="s">
        <v>42</v>
      </c>
      <c r="R33" s="2">
        <v>220</v>
      </c>
      <c r="S33" s="2">
        <v>220</v>
      </c>
      <c r="T33" s="2">
        <v>220</v>
      </c>
      <c r="U33" s="2">
        <v>220</v>
      </c>
      <c r="V33" s="2">
        <v>220</v>
      </c>
      <c r="W33" s="2">
        <v>220</v>
      </c>
      <c r="X33" s="2">
        <v>220</v>
      </c>
      <c r="Y33" s="50"/>
    </row>
    <row r="34" spans="1:25" s="14" customFormat="1" ht="63.75" customHeight="1" x14ac:dyDescent="0.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4" t="s">
        <v>72</v>
      </c>
      <c r="Q34" s="52" t="s">
        <v>76</v>
      </c>
      <c r="R34" s="1">
        <v>201</v>
      </c>
      <c r="S34" s="1">
        <v>203</v>
      </c>
      <c r="T34" s="1">
        <v>205</v>
      </c>
      <c r="U34" s="1">
        <v>207</v>
      </c>
      <c r="V34" s="1">
        <v>209</v>
      </c>
      <c r="W34" s="1">
        <v>211</v>
      </c>
      <c r="X34" s="1">
        <v>213</v>
      </c>
      <c r="Y34" s="50"/>
    </row>
    <row r="35" spans="1:25" s="14" customFormat="1" ht="89.25" customHeight="1" x14ac:dyDescent="0.3">
      <c r="A35" s="17">
        <v>1</v>
      </c>
      <c r="B35" s="17">
        <v>1</v>
      </c>
      <c r="C35" s="17">
        <v>0</v>
      </c>
      <c r="D35" s="17">
        <v>4</v>
      </c>
      <c r="E35" s="17">
        <v>0</v>
      </c>
      <c r="F35" s="17">
        <v>1</v>
      </c>
      <c r="G35" s="17">
        <v>99999</v>
      </c>
      <c r="H35" s="17">
        <v>11</v>
      </c>
      <c r="I35" s="26" t="s">
        <v>44</v>
      </c>
      <c r="J35" s="26" t="s">
        <v>45</v>
      </c>
      <c r="K35" s="17">
        <v>0</v>
      </c>
      <c r="L35" s="17">
        <v>0</v>
      </c>
      <c r="M35" s="17">
        <v>9</v>
      </c>
      <c r="N35" s="17" t="s">
        <v>20</v>
      </c>
      <c r="O35" s="17"/>
      <c r="P35" s="35" t="s">
        <v>54</v>
      </c>
      <c r="Q35" s="27" t="s">
        <v>41</v>
      </c>
      <c r="R35" s="28">
        <v>4198.7</v>
      </c>
      <c r="S35" s="28">
        <v>4709.2</v>
      </c>
      <c r="T35" s="28">
        <v>5288.8</v>
      </c>
      <c r="U35" s="28">
        <v>5288.8</v>
      </c>
      <c r="V35" s="28">
        <v>4198.7</v>
      </c>
      <c r="W35" s="28">
        <v>4198.7</v>
      </c>
      <c r="X35" s="28">
        <v>4198.7</v>
      </c>
      <c r="Y35" s="50"/>
    </row>
    <row r="36" spans="1:25" s="14" customFormat="1" ht="42.75" customHeight="1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4" t="s">
        <v>53</v>
      </c>
      <c r="Q36" s="2" t="s">
        <v>40</v>
      </c>
      <c r="R36" s="51">
        <v>100</v>
      </c>
      <c r="S36" s="51">
        <v>100</v>
      </c>
      <c r="T36" s="51">
        <v>100</v>
      </c>
      <c r="U36" s="51">
        <v>100</v>
      </c>
      <c r="V36" s="51">
        <v>100</v>
      </c>
      <c r="W36" s="51">
        <v>100</v>
      </c>
      <c r="X36" s="51">
        <v>100</v>
      </c>
      <c r="Y36" s="50"/>
    </row>
    <row r="37" spans="1:25" s="14" customFormat="1" ht="126.75" customHeight="1" x14ac:dyDescent="0.3">
      <c r="A37" s="17">
        <v>1</v>
      </c>
      <c r="B37" s="17">
        <v>1</v>
      </c>
      <c r="C37" s="17">
        <v>0</v>
      </c>
      <c r="D37" s="17">
        <v>4</v>
      </c>
      <c r="E37" s="17">
        <v>0</v>
      </c>
      <c r="F37" s="17">
        <v>2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 t="s">
        <v>22</v>
      </c>
      <c r="O37" s="17"/>
      <c r="P37" s="45" t="s">
        <v>69</v>
      </c>
      <c r="Q37" s="29" t="s">
        <v>41</v>
      </c>
      <c r="R37" s="30">
        <f>SUM(R39,R41,R43,R45,R72)</f>
        <v>28030</v>
      </c>
      <c r="S37" s="30">
        <f>S39+S41+S43+S45</f>
        <v>24916.5</v>
      </c>
      <c r="T37" s="30">
        <f t="shared" ref="T37:X37" si="3">SUM(T39,T41,T43,T45,T72)</f>
        <v>19027.199999999997</v>
      </c>
      <c r="U37" s="30">
        <f t="shared" si="3"/>
        <v>19027.199999999997</v>
      </c>
      <c r="V37" s="30">
        <f t="shared" si="3"/>
        <v>23103.7</v>
      </c>
      <c r="W37" s="30">
        <f t="shared" si="3"/>
        <v>23103.7</v>
      </c>
      <c r="X37" s="30">
        <f t="shared" si="3"/>
        <v>23103.7</v>
      </c>
      <c r="Y37" s="50"/>
    </row>
    <row r="38" spans="1:25" s="14" customFormat="1" ht="87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4" t="s">
        <v>71</v>
      </c>
      <c r="Q38" s="2" t="s">
        <v>40</v>
      </c>
      <c r="R38" s="51">
        <v>100</v>
      </c>
      <c r="S38" s="51">
        <v>100</v>
      </c>
      <c r="T38" s="51">
        <v>100</v>
      </c>
      <c r="U38" s="51">
        <v>100</v>
      </c>
      <c r="V38" s="51">
        <v>100</v>
      </c>
      <c r="W38" s="51">
        <v>100</v>
      </c>
      <c r="X38" s="51">
        <v>100</v>
      </c>
      <c r="Y38" s="50"/>
    </row>
    <row r="39" spans="1:25" s="14" customFormat="1" ht="47.25" customHeight="1" x14ac:dyDescent="0.3">
      <c r="A39" s="17">
        <v>1</v>
      </c>
      <c r="B39" s="17">
        <v>1</v>
      </c>
      <c r="C39" s="17">
        <v>0</v>
      </c>
      <c r="D39" s="17">
        <v>4</v>
      </c>
      <c r="E39" s="17">
        <v>0</v>
      </c>
      <c r="F39" s="17">
        <v>2</v>
      </c>
      <c r="G39" s="17">
        <v>99999</v>
      </c>
      <c r="H39" s="17">
        <v>11</v>
      </c>
      <c r="I39" s="26" t="s">
        <v>45</v>
      </c>
      <c r="J39" s="26" t="s">
        <v>44</v>
      </c>
      <c r="K39" s="17">
        <v>0</v>
      </c>
      <c r="L39" s="17">
        <v>0</v>
      </c>
      <c r="M39" s="17">
        <v>2</v>
      </c>
      <c r="N39" s="17" t="s">
        <v>23</v>
      </c>
      <c r="O39" s="17"/>
      <c r="P39" s="35" t="s">
        <v>66</v>
      </c>
      <c r="Q39" s="27" t="s">
        <v>41</v>
      </c>
      <c r="R39" s="28">
        <v>1115.9000000000001</v>
      </c>
      <c r="S39" s="28">
        <v>4673.3</v>
      </c>
      <c r="T39" s="28">
        <v>314.5</v>
      </c>
      <c r="U39" s="28">
        <v>314.5</v>
      </c>
      <c r="V39" s="28">
        <v>1115.9000000000001</v>
      </c>
      <c r="W39" s="28">
        <v>1115.9000000000001</v>
      </c>
      <c r="X39" s="28">
        <v>1115.9000000000001</v>
      </c>
      <c r="Y39" s="50"/>
    </row>
    <row r="40" spans="1:25" s="14" customFormat="1" ht="71.2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34" t="s">
        <v>55</v>
      </c>
      <c r="Q40" s="2" t="s">
        <v>40</v>
      </c>
      <c r="R40" s="51">
        <v>100</v>
      </c>
      <c r="S40" s="51">
        <v>100</v>
      </c>
      <c r="T40" s="51">
        <v>100</v>
      </c>
      <c r="U40" s="51">
        <v>100</v>
      </c>
      <c r="V40" s="51">
        <v>100</v>
      </c>
      <c r="W40" s="51">
        <v>100</v>
      </c>
      <c r="X40" s="51">
        <v>100</v>
      </c>
      <c r="Y40" s="50"/>
    </row>
    <row r="41" spans="1:25" s="14" customFormat="1" ht="67.5" customHeight="1" x14ac:dyDescent="0.3">
      <c r="A41" s="17">
        <v>1</v>
      </c>
      <c r="B41" s="17">
        <v>1</v>
      </c>
      <c r="C41" s="17">
        <v>0</v>
      </c>
      <c r="D41" s="17">
        <v>4</v>
      </c>
      <c r="E41" s="17">
        <v>0</v>
      </c>
      <c r="F41" s="17">
        <v>2</v>
      </c>
      <c r="G41" s="17">
        <v>99999</v>
      </c>
      <c r="H41" s="17">
        <v>11</v>
      </c>
      <c r="I41" s="26" t="s">
        <v>45</v>
      </c>
      <c r="J41" s="26" t="s">
        <v>45</v>
      </c>
      <c r="K41" s="17">
        <v>0</v>
      </c>
      <c r="L41" s="17">
        <v>0</v>
      </c>
      <c r="M41" s="17">
        <v>2</v>
      </c>
      <c r="N41" s="17" t="s">
        <v>23</v>
      </c>
      <c r="O41" s="17"/>
      <c r="P41" s="35" t="s">
        <v>56</v>
      </c>
      <c r="Q41" s="27" t="s">
        <v>41</v>
      </c>
      <c r="R41" s="28">
        <v>3520.8</v>
      </c>
      <c r="S41" s="28">
        <v>3986.4</v>
      </c>
      <c r="T41" s="28">
        <v>3986.4</v>
      </c>
      <c r="U41" s="28">
        <v>3986.4</v>
      </c>
      <c r="V41" s="28">
        <v>3520.8</v>
      </c>
      <c r="W41" s="28">
        <v>3520.8</v>
      </c>
      <c r="X41" s="28">
        <v>3520.8</v>
      </c>
      <c r="Y41" s="50"/>
    </row>
    <row r="42" spans="1:25" s="14" customFormat="1" ht="45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36" t="s">
        <v>24</v>
      </c>
      <c r="Q42" s="49" t="s">
        <v>77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2</v>
      </c>
      <c r="X42" s="1">
        <v>2</v>
      </c>
      <c r="Y42" s="50"/>
    </row>
    <row r="43" spans="1:25" s="14" customFormat="1" ht="68.25" customHeight="1" x14ac:dyDescent="0.3">
      <c r="A43" s="17">
        <v>1</v>
      </c>
      <c r="B43" s="17">
        <v>1</v>
      </c>
      <c r="C43" s="17">
        <v>0</v>
      </c>
      <c r="D43" s="17">
        <v>4</v>
      </c>
      <c r="E43" s="17">
        <v>0</v>
      </c>
      <c r="F43" s="17">
        <v>2</v>
      </c>
      <c r="G43" s="17">
        <v>99999</v>
      </c>
      <c r="H43" s="17">
        <v>11</v>
      </c>
      <c r="I43" s="26" t="s">
        <v>45</v>
      </c>
      <c r="J43" s="26" t="s">
        <v>46</v>
      </c>
      <c r="K43" s="17">
        <v>0</v>
      </c>
      <c r="L43" s="17">
        <v>0</v>
      </c>
      <c r="M43" s="17">
        <v>1</v>
      </c>
      <c r="N43" s="17" t="s">
        <v>23</v>
      </c>
      <c r="O43" s="17"/>
      <c r="P43" s="35" t="s">
        <v>70</v>
      </c>
      <c r="Q43" s="27" t="s">
        <v>41</v>
      </c>
      <c r="R43" s="28">
        <v>4200</v>
      </c>
      <c r="S43" s="28">
        <v>1100</v>
      </c>
      <c r="T43" s="28">
        <v>1100</v>
      </c>
      <c r="U43" s="28">
        <v>1100</v>
      </c>
      <c r="V43" s="28">
        <v>1100</v>
      </c>
      <c r="W43" s="28">
        <v>1100</v>
      </c>
      <c r="X43" s="28">
        <v>1100</v>
      </c>
      <c r="Y43" s="50"/>
    </row>
    <row r="44" spans="1:25" s="14" customFormat="1" ht="64.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6" t="s">
        <v>25</v>
      </c>
      <c r="Q44" s="2" t="s">
        <v>40</v>
      </c>
      <c r="R44" s="51">
        <v>100</v>
      </c>
      <c r="S44" s="51">
        <v>100</v>
      </c>
      <c r="T44" s="51">
        <v>100</v>
      </c>
      <c r="U44" s="51">
        <v>100</v>
      </c>
      <c r="V44" s="51">
        <v>100</v>
      </c>
      <c r="W44" s="51">
        <v>100</v>
      </c>
      <c r="X44" s="51">
        <v>100</v>
      </c>
      <c r="Y44" s="50"/>
    </row>
    <row r="45" spans="1:25" s="14" customFormat="1" ht="66" customHeigh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5" t="s">
        <v>73</v>
      </c>
      <c r="Q45" s="27" t="s">
        <v>41</v>
      </c>
      <c r="R45" s="28">
        <f t="shared" ref="R45:X45" si="4">R46+R48+R50+R52+R54+R56+R58+R60+R62+R64+R66+R68+R70</f>
        <v>18518.2</v>
      </c>
      <c r="S45" s="28">
        <f>S46+S48+S50+S52+S54+S56+S58+S60+S62+S64+S66+S68+S70+S72</f>
        <v>15156.800000000001</v>
      </c>
      <c r="T45" s="28">
        <f t="shared" si="4"/>
        <v>12951.2</v>
      </c>
      <c r="U45" s="28">
        <f t="shared" si="4"/>
        <v>12951.2</v>
      </c>
      <c r="V45" s="28">
        <f t="shared" si="4"/>
        <v>16691.900000000001</v>
      </c>
      <c r="W45" s="28">
        <f t="shared" si="4"/>
        <v>16691.900000000001</v>
      </c>
      <c r="X45" s="28">
        <f t="shared" si="4"/>
        <v>16691.900000000001</v>
      </c>
      <c r="Y45" s="50"/>
    </row>
    <row r="46" spans="1:25" s="14" customFormat="1" ht="38.25" customHeight="1" x14ac:dyDescent="0.3">
      <c r="A46" s="17">
        <v>1</v>
      </c>
      <c r="B46" s="17">
        <v>1</v>
      </c>
      <c r="C46" s="17">
        <v>0</v>
      </c>
      <c r="D46" s="17">
        <v>4</v>
      </c>
      <c r="E46" s="17">
        <v>0</v>
      </c>
      <c r="F46" s="17">
        <v>2</v>
      </c>
      <c r="G46" s="17">
        <v>99999</v>
      </c>
      <c r="H46" s="17">
        <v>11</v>
      </c>
      <c r="I46" s="26" t="s">
        <v>45</v>
      </c>
      <c r="J46" s="26" t="s">
        <v>74</v>
      </c>
      <c r="K46" s="17">
        <v>0</v>
      </c>
      <c r="L46" s="17">
        <v>0</v>
      </c>
      <c r="M46" s="17">
        <v>2</v>
      </c>
      <c r="N46" s="17" t="s">
        <v>23</v>
      </c>
      <c r="O46" s="17"/>
      <c r="P46" s="35"/>
      <c r="Q46" s="27" t="s">
        <v>41</v>
      </c>
      <c r="R46" s="28">
        <f>5651.8+596.3-199</f>
        <v>6049.1</v>
      </c>
      <c r="S46" s="28">
        <f>3539.9+950.9</f>
        <v>4490.8</v>
      </c>
      <c r="T46" s="28">
        <v>3514.9</v>
      </c>
      <c r="U46" s="28">
        <v>3514.9</v>
      </c>
      <c r="V46" s="28">
        <v>7451.9</v>
      </c>
      <c r="W46" s="28">
        <v>7451.9</v>
      </c>
      <c r="X46" s="28">
        <v>7451.9</v>
      </c>
      <c r="Y46" s="50"/>
    </row>
    <row r="47" spans="1:25" s="14" customFormat="1" ht="124.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6" t="s">
        <v>26</v>
      </c>
      <c r="Q47" s="2" t="s">
        <v>40</v>
      </c>
      <c r="R47" s="51">
        <v>100</v>
      </c>
      <c r="S47" s="51">
        <v>100</v>
      </c>
      <c r="T47" s="51">
        <v>100</v>
      </c>
      <c r="U47" s="51">
        <v>100</v>
      </c>
      <c r="V47" s="51">
        <v>100</v>
      </c>
      <c r="W47" s="51">
        <v>100</v>
      </c>
      <c r="X47" s="51">
        <v>100</v>
      </c>
      <c r="Y47" s="50"/>
    </row>
    <row r="48" spans="1:25" s="14" customFormat="1" ht="32.25" customHeight="1" x14ac:dyDescent="0.3">
      <c r="A48" s="17">
        <v>1</v>
      </c>
      <c r="B48" s="17">
        <v>1</v>
      </c>
      <c r="C48" s="17">
        <v>0</v>
      </c>
      <c r="D48" s="17">
        <v>4</v>
      </c>
      <c r="E48" s="17">
        <v>0</v>
      </c>
      <c r="F48" s="17">
        <v>2</v>
      </c>
      <c r="G48" s="17">
        <v>99999</v>
      </c>
      <c r="H48" s="17">
        <v>11</v>
      </c>
      <c r="I48" s="26" t="s">
        <v>45</v>
      </c>
      <c r="J48" s="26" t="s">
        <v>74</v>
      </c>
      <c r="K48" s="17">
        <v>0</v>
      </c>
      <c r="L48" s="17">
        <v>0</v>
      </c>
      <c r="M48" s="17">
        <v>3</v>
      </c>
      <c r="N48" s="17" t="s">
        <v>23</v>
      </c>
      <c r="O48" s="17"/>
      <c r="P48" s="37"/>
      <c r="Q48" s="27" t="s">
        <v>41</v>
      </c>
      <c r="R48" s="28">
        <v>2030</v>
      </c>
      <c r="S48" s="28">
        <v>700</v>
      </c>
      <c r="T48" s="28">
        <v>700</v>
      </c>
      <c r="U48" s="28">
        <v>700</v>
      </c>
      <c r="V48" s="28">
        <v>700</v>
      </c>
      <c r="W48" s="28">
        <v>700</v>
      </c>
      <c r="X48" s="28">
        <v>700</v>
      </c>
      <c r="Y48" s="50"/>
    </row>
    <row r="49" spans="1:25" s="14" customFormat="1" ht="87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36" t="s">
        <v>27</v>
      </c>
      <c r="Q49" s="2" t="s">
        <v>40</v>
      </c>
      <c r="R49" s="51">
        <v>100</v>
      </c>
      <c r="S49" s="51">
        <v>100</v>
      </c>
      <c r="T49" s="51">
        <v>100</v>
      </c>
      <c r="U49" s="51">
        <v>100</v>
      </c>
      <c r="V49" s="51">
        <v>100</v>
      </c>
      <c r="W49" s="51">
        <v>100</v>
      </c>
      <c r="X49" s="51">
        <v>100</v>
      </c>
      <c r="Y49" s="50"/>
    </row>
    <row r="50" spans="1:25" s="14" customFormat="1" ht="34.5" customHeight="1" x14ac:dyDescent="0.3">
      <c r="A50" s="17">
        <v>1</v>
      </c>
      <c r="B50" s="17">
        <v>1</v>
      </c>
      <c r="C50" s="17">
        <v>0</v>
      </c>
      <c r="D50" s="17">
        <v>4</v>
      </c>
      <c r="E50" s="17">
        <v>0</v>
      </c>
      <c r="F50" s="17">
        <v>2</v>
      </c>
      <c r="G50" s="17">
        <v>99999</v>
      </c>
      <c r="H50" s="17">
        <v>11</v>
      </c>
      <c r="I50" s="26" t="s">
        <v>45</v>
      </c>
      <c r="J50" s="26" t="s">
        <v>74</v>
      </c>
      <c r="K50" s="17">
        <v>0</v>
      </c>
      <c r="L50" s="17">
        <v>0</v>
      </c>
      <c r="M50" s="17">
        <v>4</v>
      </c>
      <c r="N50" s="17" t="s">
        <v>23</v>
      </c>
      <c r="O50" s="17"/>
      <c r="P50" s="37"/>
      <c r="Q50" s="27" t="s">
        <v>41</v>
      </c>
      <c r="R50" s="28">
        <v>700</v>
      </c>
      <c r="S50" s="28">
        <v>700</v>
      </c>
      <c r="T50" s="28">
        <v>700</v>
      </c>
      <c r="U50" s="28">
        <v>700</v>
      </c>
      <c r="V50" s="28">
        <v>700</v>
      </c>
      <c r="W50" s="28">
        <v>700</v>
      </c>
      <c r="X50" s="28">
        <v>700</v>
      </c>
      <c r="Y50" s="50"/>
    </row>
    <row r="51" spans="1:25" s="14" customFormat="1" ht="87" customHeigh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6" t="s">
        <v>28</v>
      </c>
      <c r="Q51" s="2" t="s">
        <v>40</v>
      </c>
      <c r="R51" s="51">
        <v>100</v>
      </c>
      <c r="S51" s="51">
        <v>100</v>
      </c>
      <c r="T51" s="51">
        <v>100</v>
      </c>
      <c r="U51" s="51">
        <v>100</v>
      </c>
      <c r="V51" s="51">
        <v>100</v>
      </c>
      <c r="W51" s="51">
        <v>100</v>
      </c>
      <c r="X51" s="51">
        <v>100</v>
      </c>
      <c r="Y51" s="50"/>
    </row>
    <row r="52" spans="1:25" s="14" customFormat="1" ht="39.75" customHeight="1" x14ac:dyDescent="0.3">
      <c r="A52" s="17">
        <v>1</v>
      </c>
      <c r="B52" s="17">
        <v>1</v>
      </c>
      <c r="C52" s="17">
        <v>0</v>
      </c>
      <c r="D52" s="17">
        <v>4</v>
      </c>
      <c r="E52" s="17">
        <v>0</v>
      </c>
      <c r="F52" s="17">
        <v>2</v>
      </c>
      <c r="G52" s="17">
        <v>99999</v>
      </c>
      <c r="H52" s="17">
        <v>11</v>
      </c>
      <c r="I52" s="26" t="s">
        <v>45</v>
      </c>
      <c r="J52" s="26" t="s">
        <v>74</v>
      </c>
      <c r="K52" s="17">
        <v>0</v>
      </c>
      <c r="L52" s="17">
        <v>0</v>
      </c>
      <c r="M52" s="17">
        <v>5</v>
      </c>
      <c r="N52" s="17" t="s">
        <v>23</v>
      </c>
      <c r="O52" s="17"/>
      <c r="P52" s="37"/>
      <c r="Q52" s="27" t="s">
        <v>41</v>
      </c>
      <c r="R52" s="28">
        <v>700</v>
      </c>
      <c r="S52" s="28">
        <v>700</v>
      </c>
      <c r="T52" s="28">
        <v>700</v>
      </c>
      <c r="U52" s="28">
        <v>700</v>
      </c>
      <c r="V52" s="28">
        <v>700</v>
      </c>
      <c r="W52" s="28">
        <v>700</v>
      </c>
      <c r="X52" s="28">
        <v>700</v>
      </c>
      <c r="Y52" s="50"/>
    </row>
    <row r="53" spans="1:25" s="14" customFormat="1" ht="87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36" t="s">
        <v>29</v>
      </c>
      <c r="Q53" s="2" t="s">
        <v>40</v>
      </c>
      <c r="R53" s="51">
        <v>100</v>
      </c>
      <c r="S53" s="51">
        <v>100</v>
      </c>
      <c r="T53" s="51">
        <v>100</v>
      </c>
      <c r="U53" s="51">
        <v>100</v>
      </c>
      <c r="V53" s="51">
        <v>100</v>
      </c>
      <c r="W53" s="51">
        <v>100</v>
      </c>
      <c r="X53" s="51">
        <v>100</v>
      </c>
      <c r="Y53" s="50"/>
    </row>
    <row r="54" spans="1:25" s="14" customFormat="1" ht="42.75" customHeight="1" x14ac:dyDescent="0.3">
      <c r="A54" s="17">
        <v>1</v>
      </c>
      <c r="B54" s="17">
        <v>1</v>
      </c>
      <c r="C54" s="17">
        <v>0</v>
      </c>
      <c r="D54" s="17">
        <v>4</v>
      </c>
      <c r="E54" s="17">
        <v>0</v>
      </c>
      <c r="F54" s="17">
        <v>2</v>
      </c>
      <c r="G54" s="17">
        <v>99999</v>
      </c>
      <c r="H54" s="17">
        <v>11</v>
      </c>
      <c r="I54" s="26" t="s">
        <v>45</v>
      </c>
      <c r="J54" s="26" t="s">
        <v>74</v>
      </c>
      <c r="K54" s="17">
        <v>0</v>
      </c>
      <c r="L54" s="17">
        <v>0</v>
      </c>
      <c r="M54" s="17">
        <v>6</v>
      </c>
      <c r="N54" s="17" t="s">
        <v>23</v>
      </c>
      <c r="O54" s="17"/>
      <c r="P54" s="37"/>
      <c r="Q54" s="27" t="s">
        <v>41</v>
      </c>
      <c r="R54" s="28">
        <v>700</v>
      </c>
      <c r="S54" s="28">
        <v>700</v>
      </c>
      <c r="T54" s="28">
        <v>700</v>
      </c>
      <c r="U54" s="28">
        <v>700</v>
      </c>
      <c r="V54" s="28">
        <v>700</v>
      </c>
      <c r="W54" s="28">
        <v>700</v>
      </c>
      <c r="X54" s="28">
        <v>700</v>
      </c>
      <c r="Y54" s="50"/>
    </row>
    <row r="55" spans="1:25" s="14" customFormat="1" ht="87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36" t="s">
        <v>30</v>
      </c>
      <c r="Q55" s="2" t="s">
        <v>40</v>
      </c>
      <c r="R55" s="51">
        <v>100</v>
      </c>
      <c r="S55" s="51">
        <v>100</v>
      </c>
      <c r="T55" s="51">
        <v>100</v>
      </c>
      <c r="U55" s="51">
        <v>100</v>
      </c>
      <c r="V55" s="51">
        <v>100</v>
      </c>
      <c r="W55" s="51">
        <v>100</v>
      </c>
      <c r="X55" s="51">
        <v>100</v>
      </c>
      <c r="Y55" s="50"/>
    </row>
    <row r="56" spans="1:25" s="14" customFormat="1" ht="42.75" customHeight="1" x14ac:dyDescent="0.3">
      <c r="A56" s="17">
        <v>1</v>
      </c>
      <c r="B56" s="17">
        <v>1</v>
      </c>
      <c r="C56" s="17">
        <v>0</v>
      </c>
      <c r="D56" s="17">
        <v>4</v>
      </c>
      <c r="E56" s="17">
        <v>0</v>
      </c>
      <c r="F56" s="17">
        <v>2</v>
      </c>
      <c r="G56" s="17">
        <v>99999</v>
      </c>
      <c r="H56" s="17">
        <v>11</v>
      </c>
      <c r="I56" s="26" t="s">
        <v>45</v>
      </c>
      <c r="J56" s="26" t="s">
        <v>74</v>
      </c>
      <c r="K56" s="17">
        <v>0</v>
      </c>
      <c r="L56" s="17">
        <v>0</v>
      </c>
      <c r="M56" s="17">
        <v>9</v>
      </c>
      <c r="N56" s="17" t="s">
        <v>23</v>
      </c>
      <c r="O56" s="17"/>
      <c r="P56" s="37"/>
      <c r="Q56" s="27" t="s">
        <v>41</v>
      </c>
      <c r="R56" s="28">
        <f>40+45.7+254.4</f>
        <v>340.1</v>
      </c>
      <c r="S56" s="28">
        <v>536.20000000000005</v>
      </c>
      <c r="T56" s="28">
        <v>536.29999999999995</v>
      </c>
      <c r="U56" s="28">
        <v>536.29999999999995</v>
      </c>
      <c r="V56" s="28">
        <v>340</v>
      </c>
      <c r="W56" s="28">
        <v>340</v>
      </c>
      <c r="X56" s="28">
        <v>340</v>
      </c>
      <c r="Y56" s="50"/>
    </row>
    <row r="57" spans="1:25" s="14" customFormat="1" ht="110.25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36" t="s">
        <v>31</v>
      </c>
      <c r="Q57" s="2" t="s">
        <v>40</v>
      </c>
      <c r="R57" s="51">
        <v>100</v>
      </c>
      <c r="S57" s="51">
        <v>100</v>
      </c>
      <c r="T57" s="51">
        <v>100</v>
      </c>
      <c r="U57" s="51">
        <v>100</v>
      </c>
      <c r="V57" s="51">
        <v>100</v>
      </c>
      <c r="W57" s="51">
        <v>100</v>
      </c>
      <c r="X57" s="51">
        <v>100</v>
      </c>
      <c r="Y57" s="50"/>
    </row>
    <row r="58" spans="1:25" s="14" customFormat="1" ht="42" customHeight="1" x14ac:dyDescent="0.3">
      <c r="A58" s="17">
        <v>1</v>
      </c>
      <c r="B58" s="17">
        <v>1</v>
      </c>
      <c r="C58" s="17">
        <v>0</v>
      </c>
      <c r="D58" s="17">
        <v>4</v>
      </c>
      <c r="E58" s="17">
        <v>0</v>
      </c>
      <c r="F58" s="17">
        <v>2</v>
      </c>
      <c r="G58" s="17">
        <v>99999</v>
      </c>
      <c r="H58" s="17">
        <v>11</v>
      </c>
      <c r="I58" s="26" t="s">
        <v>45</v>
      </c>
      <c r="J58" s="26" t="s">
        <v>74</v>
      </c>
      <c r="K58" s="17">
        <v>0</v>
      </c>
      <c r="L58" s="17">
        <v>1</v>
      </c>
      <c r="M58" s="17">
        <v>0</v>
      </c>
      <c r="N58" s="17" t="s">
        <v>23</v>
      </c>
      <c r="O58" s="17"/>
      <c r="P58" s="37"/>
      <c r="Q58" s="27" t="s">
        <v>41</v>
      </c>
      <c r="R58" s="28">
        <v>750</v>
      </c>
      <c r="S58" s="28">
        <v>996.6</v>
      </c>
      <c r="T58" s="28">
        <v>750</v>
      </c>
      <c r="U58" s="28">
        <v>750</v>
      </c>
      <c r="V58" s="28">
        <v>750</v>
      </c>
      <c r="W58" s="28">
        <v>750</v>
      </c>
      <c r="X58" s="28">
        <v>750</v>
      </c>
      <c r="Y58" s="50"/>
    </row>
    <row r="59" spans="1:25" s="14" customFormat="1" ht="84.75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36" t="s">
        <v>32</v>
      </c>
      <c r="Q59" s="2" t="s">
        <v>40</v>
      </c>
      <c r="R59" s="51">
        <v>100</v>
      </c>
      <c r="S59" s="51">
        <v>100</v>
      </c>
      <c r="T59" s="51">
        <v>100</v>
      </c>
      <c r="U59" s="51">
        <v>100</v>
      </c>
      <c r="V59" s="51">
        <v>100</v>
      </c>
      <c r="W59" s="51">
        <v>100</v>
      </c>
      <c r="X59" s="51">
        <v>100</v>
      </c>
      <c r="Y59" s="50"/>
    </row>
    <row r="60" spans="1:25" s="14" customFormat="1" ht="43.5" customHeight="1" x14ac:dyDescent="0.3">
      <c r="A60" s="17">
        <v>1</v>
      </c>
      <c r="B60" s="17">
        <v>1</v>
      </c>
      <c r="C60" s="17">
        <v>0</v>
      </c>
      <c r="D60" s="17">
        <v>4</v>
      </c>
      <c r="E60" s="17">
        <v>0</v>
      </c>
      <c r="F60" s="17">
        <v>2</v>
      </c>
      <c r="G60" s="17">
        <v>99999</v>
      </c>
      <c r="H60" s="17">
        <v>11</v>
      </c>
      <c r="I60" s="26" t="s">
        <v>45</v>
      </c>
      <c r="J60" s="26" t="s">
        <v>74</v>
      </c>
      <c r="K60" s="17">
        <v>0</v>
      </c>
      <c r="L60" s="17">
        <v>1</v>
      </c>
      <c r="M60" s="17">
        <v>1</v>
      </c>
      <c r="N60" s="17" t="s">
        <v>23</v>
      </c>
      <c r="O60" s="17"/>
      <c r="P60" s="37"/>
      <c r="Q60" s="27" t="s">
        <v>41</v>
      </c>
      <c r="R60" s="28">
        <v>1400</v>
      </c>
      <c r="S60" s="28">
        <v>1400</v>
      </c>
      <c r="T60" s="28">
        <v>1400</v>
      </c>
      <c r="U60" s="28">
        <v>1400</v>
      </c>
      <c r="V60" s="28">
        <v>1400</v>
      </c>
      <c r="W60" s="28">
        <v>1400</v>
      </c>
      <c r="X60" s="28">
        <v>1400</v>
      </c>
      <c r="Y60" s="50"/>
    </row>
    <row r="61" spans="1:25" s="14" customFormat="1" ht="85.5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6" t="s">
        <v>33</v>
      </c>
      <c r="Q61" s="2" t="s">
        <v>40</v>
      </c>
      <c r="R61" s="51">
        <v>100</v>
      </c>
      <c r="S61" s="51">
        <v>100</v>
      </c>
      <c r="T61" s="51">
        <v>100</v>
      </c>
      <c r="U61" s="51">
        <v>100</v>
      </c>
      <c r="V61" s="51">
        <v>100</v>
      </c>
      <c r="W61" s="51">
        <v>100</v>
      </c>
      <c r="X61" s="51">
        <v>100</v>
      </c>
      <c r="Y61" s="50"/>
    </row>
    <row r="62" spans="1:25" s="14" customFormat="1" ht="42" customHeight="1" x14ac:dyDescent="0.3">
      <c r="A62" s="17">
        <v>1</v>
      </c>
      <c r="B62" s="17">
        <v>1</v>
      </c>
      <c r="C62" s="17">
        <v>0</v>
      </c>
      <c r="D62" s="17">
        <v>4</v>
      </c>
      <c r="E62" s="17">
        <v>0</v>
      </c>
      <c r="F62" s="17">
        <v>2</v>
      </c>
      <c r="G62" s="17">
        <v>99999</v>
      </c>
      <c r="H62" s="17">
        <v>11</v>
      </c>
      <c r="I62" s="26" t="s">
        <v>45</v>
      </c>
      <c r="J62" s="26" t="s">
        <v>74</v>
      </c>
      <c r="K62" s="17">
        <v>0</v>
      </c>
      <c r="L62" s="17">
        <v>1</v>
      </c>
      <c r="M62" s="17">
        <v>2</v>
      </c>
      <c r="N62" s="17" t="s">
        <v>23</v>
      </c>
      <c r="O62" s="17"/>
      <c r="P62" s="37"/>
      <c r="Q62" s="27" t="s">
        <v>41</v>
      </c>
      <c r="R62" s="28">
        <f>750+199</f>
        <v>949</v>
      </c>
      <c r="S62" s="28">
        <v>750</v>
      </c>
      <c r="T62" s="28">
        <v>750</v>
      </c>
      <c r="U62" s="28">
        <v>750</v>
      </c>
      <c r="V62" s="28">
        <v>750</v>
      </c>
      <c r="W62" s="28">
        <v>750</v>
      </c>
      <c r="X62" s="28">
        <v>750</v>
      </c>
      <c r="Y62" s="50"/>
    </row>
    <row r="63" spans="1:25" s="14" customFormat="1" ht="87.75" customHeigh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36" t="s">
        <v>34</v>
      </c>
      <c r="Q63" s="2" t="s">
        <v>40</v>
      </c>
      <c r="R63" s="51">
        <v>100</v>
      </c>
      <c r="S63" s="51">
        <v>100</v>
      </c>
      <c r="T63" s="51">
        <v>100</v>
      </c>
      <c r="U63" s="51">
        <v>100</v>
      </c>
      <c r="V63" s="51">
        <v>100</v>
      </c>
      <c r="W63" s="51">
        <v>100</v>
      </c>
      <c r="X63" s="51">
        <v>100</v>
      </c>
      <c r="Y63" s="50"/>
    </row>
    <row r="64" spans="1:25" s="14" customFormat="1" ht="45.75" customHeight="1" x14ac:dyDescent="0.3">
      <c r="A64" s="17">
        <v>1</v>
      </c>
      <c r="B64" s="17">
        <v>1</v>
      </c>
      <c r="C64" s="17">
        <v>0</v>
      </c>
      <c r="D64" s="17">
        <v>4</v>
      </c>
      <c r="E64" s="17">
        <v>0</v>
      </c>
      <c r="F64" s="17">
        <v>2</v>
      </c>
      <c r="G64" s="17">
        <v>99999</v>
      </c>
      <c r="H64" s="17">
        <v>11</v>
      </c>
      <c r="I64" s="26" t="s">
        <v>45</v>
      </c>
      <c r="J64" s="26" t="s">
        <v>74</v>
      </c>
      <c r="K64" s="17">
        <v>0</v>
      </c>
      <c r="L64" s="17">
        <v>1</v>
      </c>
      <c r="M64" s="17">
        <v>9</v>
      </c>
      <c r="N64" s="17" t="s">
        <v>23</v>
      </c>
      <c r="O64" s="17"/>
      <c r="P64" s="37"/>
      <c r="Q64" s="27" t="s">
        <v>41</v>
      </c>
      <c r="R64" s="28">
        <v>600</v>
      </c>
      <c r="S64" s="28">
        <v>600</v>
      </c>
      <c r="T64" s="28">
        <v>600</v>
      </c>
      <c r="U64" s="28">
        <v>600</v>
      </c>
      <c r="V64" s="28">
        <v>600</v>
      </c>
      <c r="W64" s="28">
        <v>600</v>
      </c>
      <c r="X64" s="28">
        <v>600</v>
      </c>
      <c r="Y64" s="50"/>
    </row>
    <row r="65" spans="1:25" s="14" customFormat="1" ht="107.25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36" t="s">
        <v>35</v>
      </c>
      <c r="Q65" s="2" t="s">
        <v>40</v>
      </c>
      <c r="R65" s="51">
        <v>100</v>
      </c>
      <c r="S65" s="51">
        <v>100</v>
      </c>
      <c r="T65" s="51">
        <v>100</v>
      </c>
      <c r="U65" s="51">
        <v>100</v>
      </c>
      <c r="V65" s="51">
        <v>100</v>
      </c>
      <c r="W65" s="51">
        <v>100</v>
      </c>
      <c r="X65" s="51">
        <v>100</v>
      </c>
      <c r="Y65" s="50"/>
    </row>
    <row r="66" spans="1:25" s="14" customFormat="1" ht="44.25" customHeight="1" x14ac:dyDescent="0.3">
      <c r="A66" s="17">
        <v>1</v>
      </c>
      <c r="B66" s="17">
        <v>1</v>
      </c>
      <c r="C66" s="17">
        <v>0</v>
      </c>
      <c r="D66" s="17">
        <v>4</v>
      </c>
      <c r="E66" s="17">
        <v>0</v>
      </c>
      <c r="F66" s="17">
        <v>2</v>
      </c>
      <c r="G66" s="17">
        <v>99999</v>
      </c>
      <c r="H66" s="17">
        <v>11</v>
      </c>
      <c r="I66" s="26" t="s">
        <v>45</v>
      </c>
      <c r="J66" s="26" t="s">
        <v>74</v>
      </c>
      <c r="K66" s="17">
        <v>0</v>
      </c>
      <c r="L66" s="17">
        <v>2</v>
      </c>
      <c r="M66" s="17">
        <v>0</v>
      </c>
      <c r="N66" s="17" t="s">
        <v>23</v>
      </c>
      <c r="O66" s="17"/>
      <c r="P66" s="37"/>
      <c r="Q66" s="27" t="s">
        <v>41</v>
      </c>
      <c r="R66" s="28">
        <v>2800</v>
      </c>
      <c r="S66" s="28">
        <v>1100</v>
      </c>
      <c r="T66" s="28">
        <v>1100</v>
      </c>
      <c r="U66" s="28">
        <v>1100</v>
      </c>
      <c r="V66" s="28">
        <v>1100</v>
      </c>
      <c r="W66" s="28">
        <v>1100</v>
      </c>
      <c r="X66" s="28">
        <v>1100</v>
      </c>
      <c r="Y66" s="50"/>
    </row>
    <row r="67" spans="1:25" s="14" customFormat="1" ht="87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36" t="s">
        <v>36</v>
      </c>
      <c r="Q67" s="2" t="s">
        <v>40</v>
      </c>
      <c r="R67" s="51">
        <v>100</v>
      </c>
      <c r="S67" s="51">
        <v>100</v>
      </c>
      <c r="T67" s="51">
        <v>100</v>
      </c>
      <c r="U67" s="51">
        <v>100</v>
      </c>
      <c r="V67" s="51">
        <v>100</v>
      </c>
      <c r="W67" s="51">
        <v>100</v>
      </c>
      <c r="X67" s="51">
        <v>100</v>
      </c>
      <c r="Y67" s="50"/>
    </row>
    <row r="68" spans="1:25" s="14" customFormat="1" ht="44.25" customHeight="1" x14ac:dyDescent="0.3">
      <c r="A68" s="17">
        <v>1</v>
      </c>
      <c r="B68" s="17">
        <v>1</v>
      </c>
      <c r="C68" s="17">
        <v>0</v>
      </c>
      <c r="D68" s="17">
        <v>4</v>
      </c>
      <c r="E68" s="17">
        <v>0</v>
      </c>
      <c r="F68" s="17">
        <v>2</v>
      </c>
      <c r="G68" s="17">
        <v>99999</v>
      </c>
      <c r="H68" s="17">
        <v>11</v>
      </c>
      <c r="I68" s="26" t="s">
        <v>45</v>
      </c>
      <c r="J68" s="26" t="s">
        <v>74</v>
      </c>
      <c r="K68" s="17">
        <v>0</v>
      </c>
      <c r="L68" s="17">
        <v>4</v>
      </c>
      <c r="M68" s="17">
        <v>3</v>
      </c>
      <c r="N68" s="17" t="s">
        <v>23</v>
      </c>
      <c r="O68" s="17"/>
      <c r="P68" s="37"/>
      <c r="Q68" s="27" t="s">
        <v>41</v>
      </c>
      <c r="R68" s="28">
        <v>800</v>
      </c>
      <c r="S68" s="28">
        <v>800</v>
      </c>
      <c r="T68" s="28">
        <v>800</v>
      </c>
      <c r="U68" s="28">
        <v>800</v>
      </c>
      <c r="V68" s="28">
        <v>800</v>
      </c>
      <c r="W68" s="28">
        <v>800</v>
      </c>
      <c r="X68" s="28">
        <v>800</v>
      </c>
      <c r="Y68" s="50"/>
    </row>
    <row r="69" spans="1:25" s="14" customFormat="1" ht="102.75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36" t="s">
        <v>37</v>
      </c>
      <c r="Q69" s="2" t="s">
        <v>40</v>
      </c>
      <c r="R69" s="51">
        <v>100</v>
      </c>
      <c r="S69" s="51">
        <v>100</v>
      </c>
      <c r="T69" s="51">
        <v>100</v>
      </c>
      <c r="U69" s="51">
        <v>100</v>
      </c>
      <c r="V69" s="51">
        <v>100</v>
      </c>
      <c r="W69" s="51">
        <v>100</v>
      </c>
      <c r="X69" s="51">
        <v>100</v>
      </c>
      <c r="Y69" s="50"/>
    </row>
    <row r="70" spans="1:25" s="14" customFormat="1" ht="48" customHeight="1" x14ac:dyDescent="0.3">
      <c r="A70" s="17">
        <v>1</v>
      </c>
      <c r="B70" s="17">
        <v>1</v>
      </c>
      <c r="C70" s="17">
        <v>0</v>
      </c>
      <c r="D70" s="17">
        <v>4</v>
      </c>
      <c r="E70" s="17">
        <v>0</v>
      </c>
      <c r="F70" s="17">
        <v>2</v>
      </c>
      <c r="G70" s="17">
        <v>99999</v>
      </c>
      <c r="H70" s="17">
        <v>11</v>
      </c>
      <c r="I70" s="26" t="s">
        <v>45</v>
      </c>
      <c r="J70" s="26" t="s">
        <v>74</v>
      </c>
      <c r="K70" s="17">
        <v>0</v>
      </c>
      <c r="L70" s="17">
        <v>1</v>
      </c>
      <c r="M70" s="17">
        <v>4</v>
      </c>
      <c r="N70" s="17" t="s">
        <v>23</v>
      </c>
      <c r="O70" s="17"/>
      <c r="P70" s="37"/>
      <c r="Q70" s="27" t="s">
        <v>41</v>
      </c>
      <c r="R70" s="28">
        <v>700</v>
      </c>
      <c r="S70" s="28">
        <v>700</v>
      </c>
      <c r="T70" s="28">
        <v>700</v>
      </c>
      <c r="U70" s="28">
        <v>700</v>
      </c>
      <c r="V70" s="28">
        <v>700</v>
      </c>
      <c r="W70" s="28">
        <v>700</v>
      </c>
      <c r="X70" s="28">
        <v>700</v>
      </c>
      <c r="Y70" s="50"/>
    </row>
    <row r="71" spans="1:25" s="14" customFormat="1" ht="87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36" t="s">
        <v>38</v>
      </c>
      <c r="Q71" s="2" t="s">
        <v>40</v>
      </c>
      <c r="R71" s="51">
        <v>100</v>
      </c>
      <c r="S71" s="51">
        <v>100</v>
      </c>
      <c r="T71" s="51">
        <v>100</v>
      </c>
      <c r="U71" s="51">
        <v>100</v>
      </c>
      <c r="V71" s="51">
        <v>100</v>
      </c>
      <c r="W71" s="51">
        <v>100</v>
      </c>
      <c r="X71" s="51">
        <v>100</v>
      </c>
      <c r="Y71" s="50"/>
    </row>
    <row r="72" spans="1:25" s="14" customFormat="1" ht="64.5" customHeight="1" x14ac:dyDescent="0.3">
      <c r="A72" s="17">
        <v>1</v>
      </c>
      <c r="B72" s="17">
        <v>1</v>
      </c>
      <c r="C72" s="17">
        <v>0</v>
      </c>
      <c r="D72" s="17">
        <v>4</v>
      </c>
      <c r="E72" s="17">
        <v>0</v>
      </c>
      <c r="F72" s="17">
        <v>2</v>
      </c>
      <c r="G72" s="17">
        <v>99999</v>
      </c>
      <c r="H72" s="17">
        <v>11</v>
      </c>
      <c r="I72" s="26" t="s">
        <v>45</v>
      </c>
      <c r="J72" s="26" t="s">
        <v>75</v>
      </c>
      <c r="K72" s="17">
        <v>0</v>
      </c>
      <c r="L72" s="17">
        <v>1</v>
      </c>
      <c r="M72" s="17">
        <v>6</v>
      </c>
      <c r="N72" s="17" t="s">
        <v>23</v>
      </c>
      <c r="O72" s="17"/>
      <c r="P72" s="35" t="s">
        <v>64</v>
      </c>
      <c r="Q72" s="27" t="s">
        <v>41</v>
      </c>
      <c r="R72" s="28">
        <v>675.1</v>
      </c>
      <c r="S72" s="28">
        <v>983.2</v>
      </c>
      <c r="T72" s="28">
        <v>675.1</v>
      </c>
      <c r="U72" s="28">
        <v>675.1</v>
      </c>
      <c r="V72" s="28">
        <v>675.1</v>
      </c>
      <c r="W72" s="28">
        <v>675.1</v>
      </c>
      <c r="X72" s="28">
        <v>675.1</v>
      </c>
      <c r="Y72" s="50"/>
    </row>
    <row r="73" spans="1:25" s="14" customFormat="1" ht="69.7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36" t="s">
        <v>39</v>
      </c>
      <c r="Q73" s="2" t="s">
        <v>40</v>
      </c>
      <c r="R73" s="51">
        <v>100</v>
      </c>
      <c r="S73" s="51">
        <v>100</v>
      </c>
      <c r="T73" s="51">
        <v>100</v>
      </c>
      <c r="U73" s="51">
        <v>100</v>
      </c>
      <c r="V73" s="51">
        <v>100</v>
      </c>
      <c r="W73" s="51">
        <v>100</v>
      </c>
      <c r="X73" s="51">
        <v>100</v>
      </c>
      <c r="Y73" s="50"/>
    </row>
    <row r="75" spans="1:25" x14ac:dyDescent="0.4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</row>
    <row r="76" spans="1:25" x14ac:dyDescent="0.4"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58"/>
      <c r="R76" s="58"/>
      <c r="S76" s="58"/>
      <c r="T76" s="58"/>
      <c r="U76" s="58"/>
      <c r="V76" s="58"/>
      <c r="W76" s="58"/>
      <c r="X76" s="58"/>
    </row>
    <row r="77" spans="1:25" x14ac:dyDescent="0.4">
      <c r="X77" s="19"/>
    </row>
  </sheetData>
  <mergeCells count="33">
    <mergeCell ref="B11:L11"/>
    <mergeCell ref="B12:X12"/>
    <mergeCell ref="B13:X13"/>
    <mergeCell ref="B14:X14"/>
    <mergeCell ref="B15:X15"/>
    <mergeCell ref="B16:X16"/>
    <mergeCell ref="B17:X17"/>
    <mergeCell ref="B75:X75"/>
    <mergeCell ref="S21:X22"/>
    <mergeCell ref="B19:X19"/>
    <mergeCell ref="B18:X18"/>
    <mergeCell ref="R21:R23"/>
    <mergeCell ref="Q76:X76"/>
    <mergeCell ref="Q1:X1"/>
    <mergeCell ref="H22:J23"/>
    <mergeCell ref="A22:B23"/>
    <mergeCell ref="C22:C23"/>
    <mergeCell ref="D22:D23"/>
    <mergeCell ref="E22:F23"/>
    <mergeCell ref="G22:G23"/>
    <mergeCell ref="K22:M23"/>
    <mergeCell ref="A9:X9"/>
    <mergeCell ref="N22:N23"/>
    <mergeCell ref="A21:J21"/>
    <mergeCell ref="K21:N21"/>
    <mergeCell ref="O21:O23"/>
    <mergeCell ref="P21:P23"/>
    <mergeCell ref="Q21:Q23"/>
    <mergeCell ref="W2:X2"/>
    <mergeCell ref="Q3:X3"/>
    <mergeCell ref="Q4:X4"/>
    <mergeCell ref="A6:X6"/>
    <mergeCell ref="A7:X7"/>
  </mergeCells>
  <printOptions horizontalCentered="1"/>
  <pageMargins left="0.51181102362204722" right="0.51181102362204722" top="1.1811023622047245" bottom="0.59055118110236227" header="0.70866141732283472" footer="0.51181102362204722"/>
  <pageSetup paperSize="9" scale="33" fitToHeight="0" orientation="landscape" useFirstPageNumber="1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2025-10-29T09:35:07Z</cp:lastPrinted>
  <dcterms:created xsi:type="dcterms:W3CDTF">2023-08-31T07:48:32Z</dcterms:created>
  <dcterms:modified xsi:type="dcterms:W3CDTF">2025-11-11T14:19:43Z</dcterms:modified>
  <dc:language>ru-RU</dc:language>
</cp:coreProperties>
</file>